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0FEBEE7-ABB7-42BC-BF3E-A19F0F74A122}" xr6:coauthVersionLast="47" xr6:coauthVersionMax="47" xr10:uidLastSave="{00000000-0000-0000-0000-000000000000}"/>
  <bookViews>
    <workbookView xWindow="-120" yWindow="-120" windowWidth="19905" windowHeight="11760" activeTab="2" xr2:uid="{E152D4D1-857C-4227-BE65-63692B6D6BA3}"/>
  </bookViews>
  <sheets>
    <sheet name="Sheet" sheetId="1" r:id="rId1"/>
    <sheet name="Sheet3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2" l="1"/>
  <c r="X35" i="1"/>
  <c r="X20" i="1"/>
  <c r="X22" i="1"/>
  <c r="V39" i="1"/>
  <c r="U39" i="1"/>
  <c r="T39" i="1"/>
  <c r="X30" i="1"/>
  <c r="R39" i="1"/>
  <c r="X11" i="1"/>
  <c r="X12" i="1"/>
  <c r="S14" i="1"/>
  <c r="R14" i="1"/>
  <c r="P14" i="1"/>
  <c r="N14" i="1"/>
  <c r="L14" i="1"/>
  <c r="J14" i="1"/>
  <c r="F14" i="1"/>
  <c r="X33" i="1"/>
  <c r="X23" i="1"/>
  <c r="X36" i="1"/>
  <c r="X26" i="1"/>
  <c r="X10" i="1"/>
  <c r="X9" i="1"/>
  <c r="F39" i="1"/>
  <c r="S39" i="1"/>
  <c r="P39" i="1"/>
  <c r="N39" i="1"/>
  <c r="L39" i="1"/>
  <c r="J39" i="1"/>
  <c r="X34" i="1"/>
  <c r="X32" i="1"/>
  <c r="X31" i="1"/>
  <c r="X28" i="1"/>
  <c r="X24" i="1"/>
  <c r="X25" i="1"/>
  <c r="X21" i="1"/>
  <c r="X39" i="1" l="1"/>
  <c r="X14" i="1"/>
</calcChain>
</file>

<file path=xl/sharedStrings.xml><?xml version="1.0" encoding="utf-8"?>
<sst xmlns="http://schemas.openxmlformats.org/spreadsheetml/2006/main" count="72" uniqueCount="63">
  <si>
    <t>Pacific   Northwest     Quarterly Meeting     Treasurer's Report</t>
  </si>
  <si>
    <t>Spring 22</t>
  </si>
  <si>
    <t>Fall 22</t>
  </si>
  <si>
    <t>Spring 23</t>
  </si>
  <si>
    <t>Fall 23</t>
  </si>
  <si>
    <t>Income</t>
  </si>
  <si>
    <t>Assessments</t>
  </si>
  <si>
    <t>Net Registration</t>
  </si>
  <si>
    <t>Total Income</t>
  </si>
  <si>
    <t>Expenses</t>
  </si>
  <si>
    <t>Children's Program</t>
  </si>
  <si>
    <t>Junior Friends</t>
  </si>
  <si>
    <t>Bank Fees</t>
  </si>
  <si>
    <t>Office and Equip.</t>
  </si>
  <si>
    <t>Website</t>
  </si>
  <si>
    <t>Background Checking</t>
  </si>
  <si>
    <t>Donations to Lazy F</t>
  </si>
  <si>
    <t>TOTAL EXPENSES</t>
  </si>
  <si>
    <t>SR 22</t>
  </si>
  <si>
    <t>SP23</t>
  </si>
  <si>
    <t>Financial Aid Total</t>
  </si>
  <si>
    <t>Donations Total</t>
  </si>
  <si>
    <t>Date</t>
  </si>
  <si>
    <t>Change</t>
  </si>
  <si>
    <t>Balance</t>
  </si>
  <si>
    <t>Balance Sheet</t>
  </si>
  <si>
    <t>Key Bank Balance</t>
  </si>
  <si>
    <t>Undeposited Checks</t>
  </si>
  <si>
    <t>Pay Pal Account</t>
  </si>
  <si>
    <t xml:space="preserve"> </t>
  </si>
  <si>
    <t>FR23</t>
  </si>
  <si>
    <t>Site Deposit</t>
  </si>
  <si>
    <t>Stipends</t>
  </si>
  <si>
    <t>Govt. Fees</t>
  </si>
  <si>
    <t>Silent Ret 23</t>
  </si>
  <si>
    <t>SPR 22</t>
  </si>
  <si>
    <t>Refunds</t>
  </si>
  <si>
    <t>Camp H</t>
  </si>
  <si>
    <t>expenses</t>
  </si>
  <si>
    <t>Good News Assoc.</t>
  </si>
  <si>
    <t>Lazy F</t>
  </si>
  <si>
    <t xml:space="preserve">  </t>
  </si>
  <si>
    <t>SR 24</t>
  </si>
  <si>
    <t>Donations</t>
  </si>
  <si>
    <t>Rental</t>
  </si>
  <si>
    <t>PayPal</t>
  </si>
  <si>
    <t>SR 23</t>
  </si>
  <si>
    <t>Honoraria</t>
  </si>
  <si>
    <t>SP 24</t>
  </si>
  <si>
    <t>Advance Payment</t>
  </si>
  <si>
    <t>Rent Payment</t>
  </si>
  <si>
    <t>FQM2023</t>
  </si>
  <si>
    <t>SQM 2023</t>
  </si>
  <si>
    <t>SR22</t>
  </si>
  <si>
    <t xml:space="preserve">   </t>
  </si>
  <si>
    <t>Fall 24</t>
  </si>
  <si>
    <t>SR25</t>
  </si>
  <si>
    <t>Check reorder</t>
  </si>
  <si>
    <t>FR 22</t>
  </si>
  <si>
    <t>SP24</t>
  </si>
  <si>
    <t>Fall24</t>
  </si>
  <si>
    <t>Total</t>
  </si>
  <si>
    <t>PWYC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</si>
</sst>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4" fontId="0" fillId="0" borderId="0" xfId="0" applyNumberFormat="1"/>
    <xf numFmtId="164" fontId="1" fillId="0" borderId="0" xfId="0" applyNumberFormat="1" applyFont="1"/>
    <xf numFmtId="4" fontId="1" fillId="0" borderId="0" xfId="0" applyNumberFormat="1" applyFont="1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E0BF7-C673-471A-A422-E8FEB6FE4D93}">
  <dimension ref="A1:Y53"/>
  <sheetViews>
    <sheetView topLeftCell="A6" zoomScale="86" zoomScaleNormal="86" workbookViewId="0">
      <selection activeCell="E46" sqref="E46"/>
    </sheetView>
  </sheetViews>
  <sheetFormatPr defaultRowHeight="15" x14ac:dyDescent="0.25"/>
  <cols>
    <col min="3" max="3" width="15.7109375" customWidth="1"/>
    <col min="5" max="5" width="12.7109375" style="2" customWidth="1"/>
    <col min="6" max="6" width="12.7109375" style="1" hidden="1" customWidth="1"/>
    <col min="7" max="9" width="0" hidden="1" customWidth="1"/>
    <col min="10" max="10" width="12.7109375" style="2" hidden="1" customWidth="1"/>
    <col min="11" max="11" width="0" hidden="1" customWidth="1"/>
    <col min="12" max="12" width="12.7109375" style="1" hidden="1" customWidth="1"/>
    <col min="13" max="13" width="10.7109375" customWidth="1"/>
    <col min="14" max="14" width="12.7109375" style="1" customWidth="1"/>
    <col min="16" max="16" width="12.7109375" style="1" customWidth="1"/>
    <col min="18" max="19" width="12.7109375" style="1" customWidth="1"/>
    <col min="21" max="21" width="12.7109375" customWidth="1"/>
    <col min="22" max="22" width="12.7109375" style="2" customWidth="1"/>
    <col min="24" max="24" width="12.7109375" style="1" hidden="1" customWidth="1"/>
    <col min="25" max="25" width="7" bestFit="1" customWidth="1"/>
  </cols>
  <sheetData>
    <row r="1" spans="1:24" x14ac:dyDescent="0.25">
      <c r="A1" t="s">
        <v>54</v>
      </c>
      <c r="E1" s="2" t="s">
        <v>0</v>
      </c>
    </row>
    <row r="5" spans="1:24" x14ac:dyDescent="0.25">
      <c r="F5" s="1" t="s">
        <v>18</v>
      </c>
      <c r="J5" s="2" t="s">
        <v>1</v>
      </c>
      <c r="L5" s="1" t="s">
        <v>2</v>
      </c>
      <c r="N5" s="1" t="s">
        <v>46</v>
      </c>
      <c r="P5" s="1" t="s">
        <v>3</v>
      </c>
      <c r="R5" s="1" t="s">
        <v>4</v>
      </c>
      <c r="S5" s="1" t="s">
        <v>42</v>
      </c>
      <c r="T5" s="1" t="s">
        <v>48</v>
      </c>
      <c r="U5" s="1" t="s">
        <v>55</v>
      </c>
      <c r="V5" s="2" t="s">
        <v>56</v>
      </c>
      <c r="W5" s="1"/>
    </row>
    <row r="9" spans="1:24" x14ac:dyDescent="0.25">
      <c r="B9" t="s">
        <v>5</v>
      </c>
      <c r="C9" t="s">
        <v>6</v>
      </c>
      <c r="E9" s="1">
        <v>875</v>
      </c>
      <c r="R9" s="1">
        <v>788</v>
      </c>
      <c r="X9" s="1">
        <f>SUM(E9:T9)</f>
        <v>1663</v>
      </c>
    </row>
    <row r="10" spans="1:24" x14ac:dyDescent="0.25">
      <c r="C10" t="s">
        <v>7</v>
      </c>
      <c r="F10" s="1">
        <v>2015</v>
      </c>
      <c r="J10" s="2">
        <v>11645</v>
      </c>
      <c r="L10" s="1">
        <v>8301.65</v>
      </c>
      <c r="N10" s="1">
        <v>2550</v>
      </c>
      <c r="P10" s="1">
        <v>8329.2800000000007</v>
      </c>
      <c r="R10" s="1">
        <v>6318.71</v>
      </c>
      <c r="S10" s="1">
        <v>4020</v>
      </c>
      <c r="X10" s="1">
        <f>SUM(E10:U10)</f>
        <v>43179.64</v>
      </c>
    </row>
    <row r="11" spans="1:24" x14ac:dyDescent="0.25">
      <c r="C11" t="s">
        <v>45</v>
      </c>
      <c r="R11" s="1">
        <v>5851.62</v>
      </c>
      <c r="S11" s="1">
        <v>400.36</v>
      </c>
      <c r="X11" s="1">
        <f>SUM(E11:T11)</f>
        <v>6251.98</v>
      </c>
    </row>
    <row r="12" spans="1:24" x14ac:dyDescent="0.25">
      <c r="C12" t="s">
        <v>43</v>
      </c>
      <c r="R12" s="1">
        <v>140</v>
      </c>
      <c r="S12" s="1">
        <v>415</v>
      </c>
      <c r="X12" s="1">
        <f>SUM(P12:T12)</f>
        <v>555</v>
      </c>
    </row>
    <row r="14" spans="1:24" x14ac:dyDescent="0.25">
      <c r="B14" t="s">
        <v>8</v>
      </c>
      <c r="F14" s="3">
        <f>SUM(F9:F13)</f>
        <v>2015</v>
      </c>
      <c r="J14" s="4">
        <f>SUM(J9:J13)</f>
        <v>11645</v>
      </c>
      <c r="L14" s="3">
        <f>SUM(L9:L13)</f>
        <v>8301.65</v>
      </c>
      <c r="N14" s="3">
        <f>SUM(N9:N13)</f>
        <v>2550</v>
      </c>
      <c r="P14" s="3">
        <f>SUM(P9:P13)</f>
        <v>8329.2800000000007</v>
      </c>
      <c r="R14" s="3">
        <f>SUM(R9:R13)</f>
        <v>13098.33</v>
      </c>
      <c r="S14" s="3">
        <f>SUM(S9:S13)</f>
        <v>4835.3599999999997</v>
      </c>
      <c r="X14" s="1">
        <f>SUM(E14:T14)</f>
        <v>50774.62</v>
      </c>
    </row>
    <row r="17" spans="2:24" x14ac:dyDescent="0.25">
      <c r="F17" s="1" t="s">
        <v>53</v>
      </c>
      <c r="J17" s="2" t="s">
        <v>35</v>
      </c>
      <c r="L17" s="1" t="s">
        <v>2</v>
      </c>
      <c r="N17" s="1" t="s">
        <v>34</v>
      </c>
      <c r="P17" s="1" t="s">
        <v>19</v>
      </c>
      <c r="R17" s="1" t="s">
        <v>30</v>
      </c>
      <c r="S17" s="1" t="s">
        <v>42</v>
      </c>
      <c r="T17" s="1" t="s">
        <v>59</v>
      </c>
      <c r="U17" s="1" t="s">
        <v>60</v>
      </c>
      <c r="V17" s="2" t="s">
        <v>56</v>
      </c>
    </row>
    <row r="18" spans="2:24" x14ac:dyDescent="0.25">
      <c r="B18" t="s">
        <v>9</v>
      </c>
      <c r="X18" s="1" t="s">
        <v>38</v>
      </c>
    </row>
    <row r="20" spans="2:24" x14ac:dyDescent="0.25">
      <c r="C20" t="s">
        <v>31</v>
      </c>
      <c r="F20" s="1">
        <v>615</v>
      </c>
      <c r="J20" s="2">
        <v>250</v>
      </c>
      <c r="L20" s="1">
        <v>250</v>
      </c>
      <c r="N20" s="1">
        <v>615</v>
      </c>
      <c r="P20" s="1">
        <v>250</v>
      </c>
      <c r="R20" s="1">
        <v>250</v>
      </c>
      <c r="S20" s="1">
        <v>706</v>
      </c>
      <c r="T20" s="1">
        <v>250</v>
      </c>
      <c r="U20" s="1">
        <v>250</v>
      </c>
      <c r="V20" s="2">
        <v>706</v>
      </c>
      <c r="W20" s="1" t="s">
        <v>41</v>
      </c>
      <c r="X20" s="1">
        <f>SUM(B20:V20)</f>
        <v>4142</v>
      </c>
    </row>
    <row r="21" spans="2:24" x14ac:dyDescent="0.25">
      <c r="B21" t="s">
        <v>37</v>
      </c>
      <c r="C21" t="s">
        <v>44</v>
      </c>
      <c r="F21" s="1">
        <v>1250</v>
      </c>
      <c r="N21" s="1">
        <v>1850</v>
      </c>
      <c r="S21" s="1">
        <v>2119</v>
      </c>
      <c r="X21" s="1">
        <f>SUM(F21:U21)</f>
        <v>5219</v>
      </c>
    </row>
    <row r="22" spans="2:24" x14ac:dyDescent="0.25">
      <c r="B22" t="s">
        <v>40</v>
      </c>
      <c r="C22" t="s">
        <v>49</v>
      </c>
      <c r="P22" s="1">
        <v>2817.35</v>
      </c>
      <c r="R22" s="1">
        <v>1794.94</v>
      </c>
      <c r="T22">
        <v>2259.98</v>
      </c>
      <c r="U22" s="1">
        <v>3061.61</v>
      </c>
      <c r="X22" s="1">
        <f>SUM(E22:W22)</f>
        <v>9933.880000000001</v>
      </c>
    </row>
    <row r="23" spans="2:24" x14ac:dyDescent="0.25">
      <c r="C23" t="s">
        <v>50</v>
      </c>
      <c r="J23" s="2">
        <v>9044.7199999999993</v>
      </c>
      <c r="L23" s="1">
        <v>7726.57</v>
      </c>
      <c r="P23" s="1">
        <v>6438.23</v>
      </c>
      <c r="R23" s="1">
        <v>9830.01</v>
      </c>
      <c r="X23" s="1">
        <f>SUM(E23:T23)</f>
        <v>33039.53</v>
      </c>
    </row>
    <row r="24" spans="2:24" x14ac:dyDescent="0.25">
      <c r="C24" t="s">
        <v>10</v>
      </c>
      <c r="J24" s="2">
        <v>232</v>
      </c>
      <c r="L24" s="1">
        <v>207.66</v>
      </c>
      <c r="X24" s="1">
        <f>SUM(F24:U24)</f>
        <v>439.65999999999997</v>
      </c>
    </row>
    <row r="25" spans="2:24" x14ac:dyDescent="0.25">
      <c r="C25" t="s">
        <v>15</v>
      </c>
      <c r="J25" s="2">
        <v>449.88</v>
      </c>
      <c r="L25" s="1">
        <v>80.86</v>
      </c>
      <c r="N25" s="1">
        <v>128.22999999999999</v>
      </c>
      <c r="P25" s="1">
        <v>50.46</v>
      </c>
      <c r="R25" s="1">
        <v>145.24</v>
      </c>
      <c r="T25" s="1">
        <v>62.3</v>
      </c>
      <c r="X25" s="1">
        <f>SUM(F25:U25)</f>
        <v>916.97</v>
      </c>
    </row>
    <row r="26" spans="2:24" x14ac:dyDescent="0.25">
      <c r="C26" t="s">
        <v>11</v>
      </c>
      <c r="L26" s="1">
        <v>143.72</v>
      </c>
      <c r="R26" s="1">
        <v>201</v>
      </c>
      <c r="X26" s="1">
        <f>SUM(E26:U26)</f>
        <v>344.72</v>
      </c>
    </row>
    <row r="27" spans="2:24" x14ac:dyDescent="0.25">
      <c r="C27" t="s">
        <v>47</v>
      </c>
      <c r="R27" s="1">
        <v>354.94</v>
      </c>
      <c r="X27" s="1">
        <v>354.94</v>
      </c>
    </row>
    <row r="28" spans="2:24" x14ac:dyDescent="0.25">
      <c r="C28" t="s">
        <v>32</v>
      </c>
      <c r="J28" s="2">
        <v>300</v>
      </c>
      <c r="L28" s="1">
        <v>560</v>
      </c>
      <c r="P28" s="1">
        <v>730</v>
      </c>
      <c r="R28" s="1">
        <v>140</v>
      </c>
      <c r="S28" s="1">
        <v>180</v>
      </c>
      <c r="X28" s="1">
        <f>SUM(F28:T28)</f>
        <v>1910</v>
      </c>
    </row>
    <row r="29" spans="2:24" x14ac:dyDescent="0.25">
      <c r="C29" t="s">
        <v>57</v>
      </c>
      <c r="R29" s="1">
        <v>184.25</v>
      </c>
      <c r="X29" s="1">
        <v>184.25</v>
      </c>
    </row>
    <row r="30" spans="2:24" x14ac:dyDescent="0.25">
      <c r="C30" t="s">
        <v>12</v>
      </c>
      <c r="J30" s="2">
        <v>8</v>
      </c>
      <c r="P30" s="1">
        <v>35</v>
      </c>
      <c r="X30" s="1">
        <f>SUM(A30:W30)</f>
        <v>43</v>
      </c>
    </row>
    <row r="31" spans="2:24" x14ac:dyDescent="0.25">
      <c r="C31" t="s">
        <v>13</v>
      </c>
      <c r="P31" s="1">
        <v>1344.86</v>
      </c>
      <c r="X31" s="1">
        <f>SUM(F31:U31)</f>
        <v>1344.86</v>
      </c>
    </row>
    <row r="32" spans="2:24" x14ac:dyDescent="0.25">
      <c r="C32" t="s">
        <v>14</v>
      </c>
      <c r="F32" s="1">
        <v>309</v>
      </c>
      <c r="L32" s="1">
        <v>400.46</v>
      </c>
      <c r="X32" s="1">
        <f>SUM(F32:T32)</f>
        <v>709.46</v>
      </c>
    </row>
    <row r="33" spans="1:25" x14ac:dyDescent="0.25">
      <c r="C33" t="s">
        <v>33</v>
      </c>
      <c r="J33" s="2">
        <v>40</v>
      </c>
      <c r="P33" s="1">
        <v>299</v>
      </c>
      <c r="X33" s="1">
        <f>SUM(C33:T33)</f>
        <v>339</v>
      </c>
    </row>
    <row r="34" spans="1:25" x14ac:dyDescent="0.25">
      <c r="A34" t="s">
        <v>29</v>
      </c>
      <c r="C34" t="s">
        <v>36</v>
      </c>
      <c r="L34" s="1">
        <v>232</v>
      </c>
      <c r="P34" s="1">
        <v>232</v>
      </c>
      <c r="R34" s="1">
        <v>155</v>
      </c>
      <c r="S34" s="1">
        <v>150</v>
      </c>
      <c r="X34" s="1">
        <f>SUM(F34:T34)</f>
        <v>769</v>
      </c>
    </row>
    <row r="35" spans="1:25" x14ac:dyDescent="0.25">
      <c r="C35" t="s">
        <v>16</v>
      </c>
      <c r="R35" s="1" t="s">
        <v>29</v>
      </c>
      <c r="X35" s="1">
        <f>SUM(AA40)</f>
        <v>0</v>
      </c>
    </row>
    <row r="36" spans="1:25" x14ac:dyDescent="0.25">
      <c r="C36" t="s">
        <v>39</v>
      </c>
      <c r="F36" s="1">
        <v>200</v>
      </c>
      <c r="X36" s="1">
        <f>SUM(E36:U36)</f>
        <v>200</v>
      </c>
    </row>
    <row r="38" spans="1:25" x14ac:dyDescent="0.25">
      <c r="B38" t="s">
        <v>17</v>
      </c>
    </row>
    <row r="39" spans="1:25" x14ac:dyDescent="0.25">
      <c r="F39" s="3">
        <f>SUM(F19:F20:F37)</f>
        <v>2374</v>
      </c>
      <c r="J39" s="4">
        <f>SUM(J20:J36)</f>
        <v>10324.599999999999</v>
      </c>
      <c r="L39" s="3">
        <f>SUM(L20:L35)</f>
        <v>9601.2699999999986</v>
      </c>
      <c r="N39" s="3">
        <f>SUM(N20:N35)</f>
        <v>2593.23</v>
      </c>
      <c r="P39" s="3">
        <f>SUM(P20:P35)</f>
        <v>12196.9</v>
      </c>
      <c r="R39" s="3">
        <f>SUM(R18:R35)</f>
        <v>13055.380000000001</v>
      </c>
      <c r="S39" s="3">
        <f>SUM(S19:S35)</f>
        <v>3155</v>
      </c>
      <c r="T39" s="6">
        <f>SUM(T18:T37)</f>
        <v>2572.2800000000002</v>
      </c>
      <c r="U39">
        <f>SUM(U18:U37)</f>
        <v>3311.61</v>
      </c>
      <c r="V39" s="2">
        <f>SUM(V18:V37)</f>
        <v>706</v>
      </c>
      <c r="X39" s="1">
        <f>SUM(F39:W39)</f>
        <v>59890.26999999999</v>
      </c>
    </row>
    <row r="42" spans="1:25" x14ac:dyDescent="0.25">
      <c r="C42" t="s">
        <v>26</v>
      </c>
      <c r="E42" s="5"/>
      <c r="F42" s="1">
        <v>12080.13</v>
      </c>
    </row>
    <row r="44" spans="1:25" x14ac:dyDescent="0.25">
      <c r="E44" s="5"/>
      <c r="F44" s="1">
        <v>18518.29</v>
      </c>
    </row>
    <row r="46" spans="1:25" x14ac:dyDescent="0.25">
      <c r="E46" s="5"/>
      <c r="F46" s="1">
        <v>11894.55</v>
      </c>
    </row>
    <row r="48" spans="1:25" x14ac:dyDescent="0.25">
      <c r="E48" s="5"/>
      <c r="G48" s="1"/>
      <c r="J48"/>
      <c r="K48" s="2"/>
      <c r="L48"/>
      <c r="M48" s="1"/>
      <c r="N48"/>
      <c r="O48" s="1"/>
      <c r="P48"/>
      <c r="Q48" s="1"/>
      <c r="R48"/>
      <c r="T48" s="1"/>
      <c r="V48"/>
      <c r="W48" s="2"/>
      <c r="X48"/>
      <c r="Y48" s="1"/>
    </row>
    <row r="53" spans="15:15" x14ac:dyDescent="0.25">
      <c r="O53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9882E-82DE-4A89-93D3-FE81E4B95FA1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BCAA-5E74-460C-9AE7-BD3974604F88}">
  <dimension ref="A1:N25"/>
  <sheetViews>
    <sheetView tabSelected="1" zoomScale="86" workbookViewId="0">
      <selection activeCell="R13" sqref="R13"/>
    </sheetView>
  </sheetViews>
  <sheetFormatPr defaultRowHeight="15" x14ac:dyDescent="0.25"/>
  <cols>
    <col min="1" max="1" width="15.7109375" customWidth="1"/>
    <col min="6" max="6" width="9.140625" style="1"/>
    <col min="14" max="14" width="10.140625" style="1" bestFit="1" customWidth="1"/>
  </cols>
  <sheetData>
    <row r="1" spans="1:14" x14ac:dyDescent="0.25">
      <c r="A1" t="s">
        <v>29</v>
      </c>
    </row>
    <row r="5" spans="1:14" x14ac:dyDescent="0.25">
      <c r="A5" t="s">
        <v>20</v>
      </c>
    </row>
    <row r="6" spans="1:14" x14ac:dyDescent="0.25">
      <c r="A6" t="s">
        <v>21</v>
      </c>
    </row>
    <row r="7" spans="1:14" x14ac:dyDescent="0.25">
      <c r="A7" t="s">
        <v>36</v>
      </c>
    </row>
    <row r="14" spans="1:14" x14ac:dyDescent="0.25">
      <c r="D14" t="s">
        <v>62</v>
      </c>
      <c r="K14" t="s">
        <v>25</v>
      </c>
    </row>
    <row r="16" spans="1:14" x14ac:dyDescent="0.25">
      <c r="D16" t="s">
        <v>22</v>
      </c>
      <c r="E16" t="s">
        <v>23</v>
      </c>
      <c r="F16" s="1" t="s">
        <v>24</v>
      </c>
      <c r="K16" t="s">
        <v>26</v>
      </c>
      <c r="N16" s="1">
        <v>19477.48</v>
      </c>
    </row>
    <row r="17" spans="4:14" x14ac:dyDescent="0.25">
      <c r="N17" s="1" t="s">
        <v>41</v>
      </c>
    </row>
    <row r="18" spans="4:14" x14ac:dyDescent="0.25">
      <c r="D18" t="s">
        <v>52</v>
      </c>
      <c r="E18">
        <v>50</v>
      </c>
      <c r="F18" s="1">
        <v>4887</v>
      </c>
      <c r="K18" t="s">
        <v>27</v>
      </c>
      <c r="N18" s="1">
        <v>330</v>
      </c>
    </row>
    <row r="19" spans="4:14" x14ac:dyDescent="0.25">
      <c r="D19" t="s">
        <v>51</v>
      </c>
      <c r="E19">
        <v>-150</v>
      </c>
      <c r="F19" s="1">
        <v>4737</v>
      </c>
      <c r="N19" s="1">
        <v>165</v>
      </c>
    </row>
    <row r="20" spans="4:14" x14ac:dyDescent="0.25">
      <c r="D20" t="s">
        <v>42</v>
      </c>
      <c r="E20">
        <v>415</v>
      </c>
      <c r="F20" s="1">
        <v>5152</v>
      </c>
      <c r="K20" t="s">
        <v>28</v>
      </c>
      <c r="N20" s="1">
        <v>2088.58</v>
      </c>
    </row>
    <row r="21" spans="4:14" x14ac:dyDescent="0.25">
      <c r="D21" t="s">
        <v>58</v>
      </c>
      <c r="E21">
        <v>308.31</v>
      </c>
      <c r="F21" s="1">
        <v>5460.31</v>
      </c>
    </row>
    <row r="24" spans="4:14" x14ac:dyDescent="0.25">
      <c r="K24" t="s">
        <v>61</v>
      </c>
      <c r="N24" s="1">
        <f>SUM(N15:N23)</f>
        <v>22061.059999999998</v>
      </c>
    </row>
    <row r="25" spans="4:14" x14ac:dyDescent="0.25">
      <c r="N25"/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Ames</dc:creator>
  <cp:lastModifiedBy>Bill Ames</cp:lastModifiedBy>
  <cp:lastPrinted>2024-01-24T23:09:48Z</cp:lastPrinted>
  <dcterms:created xsi:type="dcterms:W3CDTF">2023-07-26T00:04:13Z</dcterms:created>
  <dcterms:modified xsi:type="dcterms:W3CDTF">2024-04-22T21:30:43Z</dcterms:modified>
</cp:coreProperties>
</file>